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30" windowWidth="14055" windowHeight="5565"/>
  </bookViews>
  <sheets>
    <sheet name="commerce mondial de services" sheetId="1" r:id="rId1"/>
  </sheets>
  <calcPr calcId="124519"/>
</workbook>
</file>

<file path=xl/calcChain.xml><?xml version="1.0" encoding="utf-8"?>
<calcChain xmlns="http://schemas.openxmlformats.org/spreadsheetml/2006/main">
  <c r="S6" i="1"/>
  <c r="S7"/>
  <c r="S8"/>
  <c r="S9"/>
  <c r="S5"/>
  <c r="R8"/>
  <c r="Q8"/>
  <c r="R7"/>
  <c r="Q7"/>
  <c r="R6"/>
  <c r="Q6"/>
  <c r="R5"/>
  <c r="Q5"/>
  <c r="B7" l="1"/>
  <c r="B8"/>
  <c r="B5"/>
  <c r="B6"/>
  <c r="C9"/>
  <c r="D9"/>
  <c r="D10" s="1"/>
  <c r="E9"/>
  <c r="F9"/>
  <c r="G9"/>
  <c r="H9"/>
  <c r="I9"/>
  <c r="J9"/>
  <c r="K9"/>
  <c r="L9"/>
  <c r="M9"/>
  <c r="N9"/>
  <c r="O10" s="1"/>
  <c r="O9"/>
  <c r="P9"/>
  <c r="Q9" s="1"/>
  <c r="B9" l="1"/>
  <c r="C10" s="1"/>
  <c r="R9"/>
  <c r="P10"/>
  <c r="G15"/>
</calcChain>
</file>

<file path=xl/sharedStrings.xml><?xml version="1.0" encoding="utf-8"?>
<sst xmlns="http://schemas.openxmlformats.org/spreadsheetml/2006/main" count="38" uniqueCount="30">
  <si>
    <t>Transports</t>
  </si>
  <si>
    <t>Voyage</t>
  </si>
  <si>
    <t>Autres ervices commerciaux</t>
  </si>
  <si>
    <t>Services liés aux biens</t>
  </si>
  <si>
    <t>total</t>
  </si>
  <si>
    <t>  Source: OMC, L'examen statistique du commerce mondial 2017 </t>
  </si>
  <si>
    <t>Note: Average of exports and imports.</t>
  </si>
  <si>
    <t>Year</t>
  </si>
  <si>
    <t>Goods</t>
  </si>
  <si>
    <t>Commercial Services</t>
  </si>
  <si>
    <t>Transport</t>
  </si>
  <si>
    <t>Travel</t>
  </si>
  <si>
    <t>Other commercial services</t>
  </si>
  <si>
    <t>Goods-related services</t>
  </si>
  <si>
    <t>Commercial services</t>
  </si>
  <si>
    <t>World exports in commercial services by sector and annual growth, 2008-2018</t>
  </si>
  <si>
    <t>(US$ billion and average annual percentage change)</t>
  </si>
  <si>
    <t>Values</t>
  </si>
  <si>
    <t>Total commercial services</t>
  </si>
  <si>
    <t>Value of Trade in Travel  from 2016-2020</t>
  </si>
  <si>
    <t>(US $ Billion)</t>
  </si>
  <si>
    <t>Exports</t>
  </si>
  <si>
    <t>Imports</t>
  </si>
  <si>
    <t>cnuced</t>
  </si>
  <si>
    <t>Source : OMC EN MILLIARDS DE DOLLARS</t>
  </si>
  <si>
    <t>EXPORTATIONS DE SERVICES</t>
  </si>
  <si>
    <t>2020-2009</t>
  </si>
  <si>
    <t>2019-2010</t>
  </si>
  <si>
    <t>2020-2014</t>
  </si>
  <si>
    <t>  Source: OMC, L'examen statistique du commerce mondial*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</si>
</sst>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33" borderId="0" xfId="0" applyFill="1"/>
    <xf numFmtId="0" fontId="0" fillId="0" borderId="0" xfId="0" applyNumberFormat="1" applyFont="1" applyProtection="1"/>
    <xf numFmtId="1" fontId="0" fillId="33" borderId="0" xfId="0" applyNumberFormat="1" applyFill="1"/>
    <xf numFmtId="0" fontId="0" fillId="0" borderId="0" xfId="0" quotePrefix="1"/>
    <xf numFmtId="0" fontId="18" fillId="0" borderId="0" xfId="0" applyFont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'commerce mondial de services'!$A$5</c:f>
              <c:strCache>
                <c:ptCount val="1"/>
                <c:pt idx="0">
                  <c:v>Transports</c:v>
                </c:pt>
              </c:strCache>
            </c:strRef>
          </c:tx>
          <c:cat>
            <c:numRef>
              <c:f>'commerce mondial de services'!$B$4:$P$4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'commerce mondial de services'!$B$5:$P$5</c:f>
              <c:numCache>
                <c:formatCode>0</c:formatCode>
                <c:ptCount val="15"/>
                <c:pt idx="0">
                  <c:v>628.77733185399995</c:v>
                </c:pt>
                <c:pt idx="1">
                  <c:v>770.83510209999997</c:v>
                </c:pt>
                <c:pt idx="2">
                  <c:v>899.02583259999994</c:v>
                </c:pt>
                <c:pt idx="3">
                  <c:v>701.40005110000004</c:v>
                </c:pt>
                <c:pt idx="4">
                  <c:v>826.84521210000003</c:v>
                </c:pt>
                <c:pt idx="5">
                  <c:v>903.72090879999996</c:v>
                </c:pt>
                <c:pt idx="6">
                  <c:v>918.53296550000005</c:v>
                </c:pt>
                <c:pt idx="7">
                  <c:v>941.00672810000003</c:v>
                </c:pt>
                <c:pt idx="8">
                  <c:v>991.38754329999995</c:v>
                </c:pt>
                <c:pt idx="9">
                  <c:v>902.78982099999996</c:v>
                </c:pt>
                <c:pt idx="10">
                  <c:v>865.90501640000002</c:v>
                </c:pt>
                <c:pt idx="11">
                  <c:v>947.57479169999999</c:v>
                </c:pt>
                <c:pt idx="12">
                  <c:v>1016.598506</c:v>
                </c:pt>
                <c:pt idx="13">
                  <c:v>1140.9597100000001</c:v>
                </c:pt>
                <c:pt idx="14">
                  <c:v>912.96982400000002</c:v>
                </c:pt>
              </c:numCache>
            </c:numRef>
          </c:val>
        </c:ser>
        <c:ser>
          <c:idx val="1"/>
          <c:order val="1"/>
          <c:tx>
            <c:strRef>
              <c:f>'commerce mondial de services'!$A$6</c:f>
              <c:strCache>
                <c:ptCount val="1"/>
                <c:pt idx="0">
                  <c:v>Voyage</c:v>
                </c:pt>
              </c:strCache>
            </c:strRef>
          </c:tx>
          <c:cat>
            <c:numRef>
              <c:f>'commerce mondial de services'!$B$4:$P$4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'commerce mondial de services'!$B$6:$P$6</c:f>
              <c:numCache>
                <c:formatCode>0</c:formatCode>
                <c:ptCount val="15"/>
                <c:pt idx="0">
                  <c:v>801.90738319999991</c:v>
                </c:pt>
                <c:pt idx="1">
                  <c:v>883.65030920000004</c:v>
                </c:pt>
                <c:pt idx="2">
                  <c:v>977.94214890000001</c:v>
                </c:pt>
                <c:pt idx="3">
                  <c:v>891.46158049999997</c:v>
                </c:pt>
                <c:pt idx="4">
                  <c:v>959.92174220000004</c:v>
                </c:pt>
                <c:pt idx="5">
                  <c:v>1073.8261729999999</c:v>
                </c:pt>
                <c:pt idx="6">
                  <c:v>1111.5924399999999</c:v>
                </c:pt>
                <c:pt idx="7">
                  <c:v>1198.350702</c:v>
                </c:pt>
                <c:pt idx="8">
                  <c:v>1253.836845</c:v>
                </c:pt>
                <c:pt idx="9">
                  <c:v>1213.8306419999999</c:v>
                </c:pt>
                <c:pt idx="10">
                  <c:v>1239.049215</c:v>
                </c:pt>
                <c:pt idx="11">
                  <c:v>1339.441167</c:v>
                </c:pt>
                <c:pt idx="12">
                  <c:v>1436.521203</c:v>
                </c:pt>
                <c:pt idx="13">
                  <c:v>1434.50973</c:v>
                </c:pt>
                <c:pt idx="14">
                  <c:v>551.65983200000005</c:v>
                </c:pt>
              </c:numCache>
            </c:numRef>
          </c:val>
        </c:ser>
        <c:ser>
          <c:idx val="2"/>
          <c:order val="2"/>
          <c:tx>
            <c:strRef>
              <c:f>'commerce mondial de services'!$A$7</c:f>
              <c:strCache>
                <c:ptCount val="1"/>
                <c:pt idx="0">
                  <c:v>Autres ervices commerciaux</c:v>
                </c:pt>
              </c:strCache>
            </c:strRef>
          </c:tx>
          <c:cat>
            <c:numRef>
              <c:f>'commerce mondial de services'!$B$4:$P$4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'commerce mondial de services'!$B$7:$P$7</c:f>
              <c:numCache>
                <c:formatCode>0</c:formatCode>
                <c:ptCount val="15"/>
                <c:pt idx="0">
                  <c:v>1419.96472408</c:v>
                </c:pt>
                <c:pt idx="1">
                  <c:v>1747.2555130000001</c:v>
                </c:pt>
                <c:pt idx="2">
                  <c:v>1950.7187980000001</c:v>
                </c:pt>
                <c:pt idx="3">
                  <c:v>1820.423814</c:v>
                </c:pt>
                <c:pt idx="4">
                  <c:v>1925.8383449999999</c:v>
                </c:pt>
                <c:pt idx="5">
                  <c:v>2203.34132</c:v>
                </c:pt>
                <c:pt idx="6">
                  <c:v>2277.5522689999998</c:v>
                </c:pt>
                <c:pt idx="7">
                  <c:v>2461.7201070000001</c:v>
                </c:pt>
                <c:pt idx="8">
                  <c:v>2706.3561119999999</c:v>
                </c:pt>
                <c:pt idx="9">
                  <c:v>2608.4406290000002</c:v>
                </c:pt>
                <c:pt idx="10">
                  <c:v>2681.923401</c:v>
                </c:pt>
                <c:pt idx="11">
                  <c:v>2881.9994419999998</c:v>
                </c:pt>
                <c:pt idx="12">
                  <c:v>3105.576016</c:v>
                </c:pt>
                <c:pt idx="13">
                  <c:v>3227.0261799999998</c:v>
                </c:pt>
                <c:pt idx="14">
                  <c:v>3117.7088650000001</c:v>
                </c:pt>
              </c:numCache>
            </c:numRef>
          </c:val>
        </c:ser>
        <c:ser>
          <c:idx val="3"/>
          <c:order val="3"/>
          <c:tx>
            <c:strRef>
              <c:f>'commerce mondial de services'!$A$8</c:f>
              <c:strCache>
                <c:ptCount val="1"/>
                <c:pt idx="0">
                  <c:v>Services liés aux biens</c:v>
                </c:pt>
              </c:strCache>
            </c:strRef>
          </c:tx>
          <c:cat>
            <c:numRef>
              <c:f>'commerce mondial de services'!$B$4:$P$4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'commerce mondial de services'!$B$8:$P$8</c:f>
              <c:numCache>
                <c:formatCode>0</c:formatCode>
                <c:ptCount val="15"/>
                <c:pt idx="0">
                  <c:v>92.714007595999988</c:v>
                </c:pt>
                <c:pt idx="1">
                  <c:v>113.5273562</c:v>
                </c:pt>
                <c:pt idx="2">
                  <c:v>128.24558279999999</c:v>
                </c:pt>
                <c:pt idx="3">
                  <c:v>118.2877007</c:v>
                </c:pt>
                <c:pt idx="4">
                  <c:v>137.49544280000001</c:v>
                </c:pt>
                <c:pt idx="5">
                  <c:v>153.0584709</c:v>
                </c:pt>
                <c:pt idx="6">
                  <c:v>154.36809030000001</c:v>
                </c:pt>
                <c:pt idx="7">
                  <c:v>163.6084085</c:v>
                </c:pt>
                <c:pt idx="8">
                  <c:v>168.98893870000001</c:v>
                </c:pt>
                <c:pt idx="9">
                  <c:v>165.5089495</c:v>
                </c:pt>
                <c:pt idx="10">
                  <c:v>174.61793299999999</c:v>
                </c:pt>
                <c:pt idx="11">
                  <c:v>188.69162739999999</c:v>
                </c:pt>
                <c:pt idx="12">
                  <c:v>210.9751181</c:v>
                </c:pt>
                <c:pt idx="13">
                  <c:v>198.25379799999999</c:v>
                </c:pt>
                <c:pt idx="14">
                  <c:v>172.763767</c:v>
                </c:pt>
              </c:numCache>
            </c:numRef>
          </c:val>
        </c:ser>
        <c:overlap val="100"/>
        <c:axId val="145931648"/>
        <c:axId val="149619840"/>
      </c:barChart>
      <c:catAx>
        <c:axId val="145931648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49619840"/>
        <c:crosses val="autoZero"/>
        <c:auto val="1"/>
        <c:lblAlgn val="ctr"/>
        <c:lblOffset val="100"/>
      </c:catAx>
      <c:valAx>
        <c:axId val="14961984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59316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9</xdr:row>
      <xdr:rowOff>184785</xdr:rowOff>
    </xdr:from>
    <xdr:to>
      <xdr:col>28</xdr:col>
      <xdr:colOff>28575</xdr:colOff>
      <xdr:row>32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D1" workbookViewId="0">
      <selection activeCell="A7" sqref="A7"/>
    </sheetView>
  </sheetViews>
  <sheetFormatPr baseColWidth="10" defaultRowHeight="15"/>
  <sheetData>
    <row r="1" spans="1:19">
      <c r="A1" t="s">
        <v>25</v>
      </c>
    </row>
    <row r="2" spans="1:19">
      <c r="A2" t="s">
        <v>24</v>
      </c>
    </row>
    <row r="3" spans="1:19">
      <c r="A3" t="s">
        <v>23</v>
      </c>
      <c r="B3" s="3">
        <v>3035250.350232569</v>
      </c>
      <c r="C3" s="3">
        <v>3629287.0244692769</v>
      </c>
      <c r="D3" s="3">
        <v>4069794.1166155799</v>
      </c>
      <c r="E3" s="3">
        <v>3651882.7572236792</v>
      </c>
      <c r="F3" s="3">
        <v>3971178.1965007721</v>
      </c>
      <c r="G3" s="3">
        <v>4466969.350345837</v>
      </c>
      <c r="H3" s="3">
        <v>4596809.1724690842</v>
      </c>
      <c r="I3" s="3">
        <v>4883284.3003938366</v>
      </c>
      <c r="J3" s="3">
        <v>5239353.4891479788</v>
      </c>
      <c r="K3" s="3">
        <v>4999459.6238311473</v>
      </c>
      <c r="L3" s="3">
        <v>5084000.8347531138</v>
      </c>
      <c r="M3" s="3">
        <v>5528623.1982795028</v>
      </c>
      <c r="N3" s="3">
        <v>6087967.4189864891</v>
      </c>
      <c r="O3" s="3">
        <v>6226801.8753416548</v>
      </c>
      <c r="P3" s="3">
        <v>4984187.4233705876</v>
      </c>
      <c r="Q3" s="5" t="s">
        <v>26</v>
      </c>
      <c r="R3" s="5" t="s">
        <v>27</v>
      </c>
      <c r="S3" s="5" t="s">
        <v>28</v>
      </c>
    </row>
    <row r="4" spans="1:19">
      <c r="A4" s="4"/>
      <c r="B4" s="4">
        <v>2006</v>
      </c>
      <c r="C4" s="4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2017</v>
      </c>
      <c r="N4" s="4">
        <v>2018</v>
      </c>
      <c r="O4" s="4">
        <v>2019</v>
      </c>
      <c r="P4" s="4">
        <v>2020</v>
      </c>
    </row>
    <row r="5" spans="1:19">
      <c r="A5" s="4" t="s">
        <v>0</v>
      </c>
      <c r="B5" s="4">
        <f>641.6095223*0.98</f>
        <v>628.77733185399995</v>
      </c>
      <c r="C5" s="4">
        <v>770.83510209999997</v>
      </c>
      <c r="D5" s="4">
        <v>899.02583259999994</v>
      </c>
      <c r="E5" s="4">
        <v>701.40005110000004</v>
      </c>
      <c r="F5" s="4">
        <v>826.84521210000003</v>
      </c>
      <c r="G5" s="4">
        <v>903.72090879999996</v>
      </c>
      <c r="H5" s="4">
        <v>918.53296550000005</v>
      </c>
      <c r="I5" s="4">
        <v>941.00672810000003</v>
      </c>
      <c r="J5" s="4">
        <v>991.38754329999995</v>
      </c>
      <c r="K5" s="4">
        <v>902.78982099999996</v>
      </c>
      <c r="L5" s="4">
        <v>865.90501640000002</v>
      </c>
      <c r="M5" s="4">
        <v>947.57479169999999</v>
      </c>
      <c r="N5" s="4">
        <v>1016.598506</v>
      </c>
      <c r="O5" s="4">
        <v>1140.9597100000001</v>
      </c>
      <c r="P5" s="4">
        <v>912.96982400000002</v>
      </c>
      <c r="Q5">
        <f t="shared" ref="Q5:Q8" si="0">(P5/E5)^(1/11)</f>
        <v>1.024255345306202</v>
      </c>
      <c r="R5">
        <f t="shared" ref="R5:R8" si="1">(O5/F5)^(1/9)</f>
        <v>1.0364263710966637</v>
      </c>
      <c r="S5">
        <f>(P5/J5)^(1/6)</f>
        <v>0.98636009609569064</v>
      </c>
    </row>
    <row r="6" spans="1:19">
      <c r="A6" s="4" t="s">
        <v>1</v>
      </c>
      <c r="B6" s="4">
        <f>818.27284*0.98</f>
        <v>801.90738319999991</v>
      </c>
      <c r="C6" s="4">
        <v>883.65030920000004</v>
      </c>
      <c r="D6" s="4">
        <v>977.94214890000001</v>
      </c>
      <c r="E6" s="4">
        <v>891.46158049999997</v>
      </c>
      <c r="F6" s="4">
        <v>959.92174220000004</v>
      </c>
      <c r="G6" s="4">
        <v>1073.8261729999999</v>
      </c>
      <c r="H6" s="4">
        <v>1111.5924399999999</v>
      </c>
      <c r="I6" s="4">
        <v>1198.350702</v>
      </c>
      <c r="J6" s="4">
        <v>1253.836845</v>
      </c>
      <c r="K6" s="4">
        <v>1213.8306419999999</v>
      </c>
      <c r="L6" s="4">
        <v>1239.049215</v>
      </c>
      <c r="M6" s="4">
        <v>1339.441167</v>
      </c>
      <c r="N6" s="4">
        <v>1436.521203</v>
      </c>
      <c r="O6" s="4">
        <v>1434.50973</v>
      </c>
      <c r="P6" s="4">
        <v>551.65983200000005</v>
      </c>
      <c r="Q6">
        <f t="shared" si="0"/>
        <v>0.95730803232382855</v>
      </c>
      <c r="R6">
        <f t="shared" si="1"/>
        <v>1.0456474835982916</v>
      </c>
      <c r="S6">
        <f t="shared" ref="S6:S9" si="2">(P6/J6)^(1/6)</f>
        <v>0.87211091605171942</v>
      </c>
    </row>
    <row r="7" spans="1:19">
      <c r="A7" s="4" t="s">
        <v>2</v>
      </c>
      <c r="B7" s="4">
        <f>1448.943596*0.98</f>
        <v>1419.96472408</v>
      </c>
      <c r="C7" s="4">
        <v>1747.2555130000001</v>
      </c>
      <c r="D7" s="4">
        <v>1950.7187980000001</v>
      </c>
      <c r="E7" s="4">
        <v>1820.423814</v>
      </c>
      <c r="F7" s="4">
        <v>1925.8383449999999</v>
      </c>
      <c r="G7" s="4">
        <v>2203.34132</v>
      </c>
      <c r="H7" s="4">
        <v>2277.5522689999998</v>
      </c>
      <c r="I7" s="4">
        <v>2461.7201070000001</v>
      </c>
      <c r="J7" s="4">
        <v>2706.3561119999999</v>
      </c>
      <c r="K7" s="4">
        <v>2608.4406290000002</v>
      </c>
      <c r="L7" s="4">
        <v>2681.923401</v>
      </c>
      <c r="M7" s="4">
        <v>2881.9994419999998</v>
      </c>
      <c r="N7" s="4">
        <v>3105.576016</v>
      </c>
      <c r="O7" s="4">
        <v>3227.0261799999998</v>
      </c>
      <c r="P7" s="4">
        <v>3117.7088650000001</v>
      </c>
      <c r="Q7">
        <f t="shared" si="0"/>
        <v>1.0501276542778595</v>
      </c>
      <c r="R7">
        <f t="shared" si="1"/>
        <v>1.0590322469739104</v>
      </c>
      <c r="S7">
        <f t="shared" si="2"/>
        <v>1.023862812346338</v>
      </c>
    </row>
    <row r="8" spans="1:19">
      <c r="A8" s="4" t="s">
        <v>3</v>
      </c>
      <c r="B8" s="4">
        <f>94.6061302*0.98</f>
        <v>92.714007595999988</v>
      </c>
      <c r="C8" s="4">
        <v>113.5273562</v>
      </c>
      <c r="D8" s="4">
        <v>128.24558279999999</v>
      </c>
      <c r="E8" s="4">
        <v>118.2877007</v>
      </c>
      <c r="F8" s="4">
        <v>137.49544280000001</v>
      </c>
      <c r="G8" s="4">
        <v>153.0584709</v>
      </c>
      <c r="H8" s="4">
        <v>154.36809030000001</v>
      </c>
      <c r="I8" s="4">
        <v>163.6084085</v>
      </c>
      <c r="J8" s="4">
        <v>168.98893870000001</v>
      </c>
      <c r="K8" s="4">
        <v>165.5089495</v>
      </c>
      <c r="L8" s="4">
        <v>174.61793299999999</v>
      </c>
      <c r="M8" s="4">
        <v>188.69162739999999</v>
      </c>
      <c r="N8" s="4">
        <v>210.9751181</v>
      </c>
      <c r="O8" s="4">
        <v>198.25379799999999</v>
      </c>
      <c r="P8" s="4">
        <v>172.763767</v>
      </c>
      <c r="Q8">
        <f t="shared" si="0"/>
        <v>1.0350366641350033</v>
      </c>
      <c r="R8">
        <f t="shared" si="1"/>
        <v>1.0414999316320139</v>
      </c>
      <c r="S8">
        <f t="shared" si="2"/>
        <v>1.0036887687172606</v>
      </c>
    </row>
    <row r="9" spans="1:19">
      <c r="A9" s="4" t="s">
        <v>4</v>
      </c>
      <c r="B9" s="4">
        <f>SUM(B5:B8)</f>
        <v>2943.3634467299999</v>
      </c>
      <c r="C9" s="4">
        <f t="shared" ref="C9:P9" si="3">SUM(C5:C8)</f>
        <v>3515.2682805000004</v>
      </c>
      <c r="D9" s="4">
        <f t="shared" si="3"/>
        <v>3955.9323623</v>
      </c>
      <c r="E9" s="4">
        <f t="shared" si="3"/>
        <v>3531.5731463000002</v>
      </c>
      <c r="F9" s="4">
        <f t="shared" si="3"/>
        <v>3850.1007421000004</v>
      </c>
      <c r="G9" s="4">
        <f t="shared" si="3"/>
        <v>4333.9468727000003</v>
      </c>
      <c r="H9" s="4">
        <f t="shared" si="3"/>
        <v>4462.0457648000001</v>
      </c>
      <c r="I9" s="4">
        <f t="shared" si="3"/>
        <v>4764.6859456000002</v>
      </c>
      <c r="J9" s="4">
        <f t="shared" si="3"/>
        <v>5120.5694390000008</v>
      </c>
      <c r="K9" s="4">
        <f t="shared" si="3"/>
        <v>4890.5700415000001</v>
      </c>
      <c r="L9" s="4">
        <f t="shared" si="3"/>
        <v>4961.4955654000005</v>
      </c>
      <c r="M9" s="4">
        <f t="shared" si="3"/>
        <v>5357.7070280999997</v>
      </c>
      <c r="N9" s="4">
        <f t="shared" si="3"/>
        <v>5769.6708430999997</v>
      </c>
      <c r="O9" s="4">
        <f t="shared" si="3"/>
        <v>6000.7494179999994</v>
      </c>
      <c r="P9" s="4">
        <f t="shared" si="3"/>
        <v>4755.102288</v>
      </c>
      <c r="Q9">
        <f>(P9/E9)^(1/11)</f>
        <v>1.0274121472736433</v>
      </c>
      <c r="R9">
        <f>(O9/F9)^(1/9)</f>
        <v>1.0505453916809555</v>
      </c>
      <c r="S9">
        <f t="shared" si="2"/>
        <v>0.98773460013613112</v>
      </c>
    </row>
    <row r="10" spans="1:19">
      <c r="C10">
        <f>C9/B9</f>
        <v>1.1943031651104359</v>
      </c>
      <c r="D10">
        <f>D9/C9</f>
        <v>1.1253571695351006</v>
      </c>
      <c r="O10">
        <f>O9/N9</f>
        <v>1.0400505646134646</v>
      </c>
      <c r="P10">
        <f>P9/O9</f>
        <v>0.79241807260547747</v>
      </c>
    </row>
    <row r="11" spans="1:19">
      <c r="A11" t="s">
        <v>5</v>
      </c>
    </row>
    <row r="12" spans="1:19">
      <c r="A12" t="s">
        <v>6</v>
      </c>
    </row>
    <row r="13" spans="1:19">
      <c r="A13" s="2" t="s">
        <v>7</v>
      </c>
      <c r="B13" s="2" t="s">
        <v>8</v>
      </c>
      <c r="C13" s="2" t="s">
        <v>9</v>
      </c>
      <c r="E13" t="s">
        <v>8</v>
      </c>
      <c r="F13" t="s">
        <v>9</v>
      </c>
      <c r="O13">
        <v>2019</v>
      </c>
      <c r="P13">
        <v>2020</v>
      </c>
    </row>
    <row r="14" spans="1:19">
      <c r="A14" s="2">
        <v>2016</v>
      </c>
      <c r="B14" s="2">
        <v>15.573660449999998</v>
      </c>
      <c r="C14" s="2">
        <v>4.9245150250000007</v>
      </c>
      <c r="E14">
        <v>15.574</v>
      </c>
      <c r="F14">
        <v>4.9249999999999998</v>
      </c>
      <c r="N14" t="s">
        <v>10</v>
      </c>
      <c r="O14">
        <v>1140959.71</v>
      </c>
      <c r="P14">
        <v>912970</v>
      </c>
    </row>
    <row r="15" spans="1:19">
      <c r="A15" s="2">
        <v>2017</v>
      </c>
      <c r="B15" s="2">
        <v>17.26883445</v>
      </c>
      <c r="C15" s="2">
        <v>5.3433078499999995</v>
      </c>
      <c r="E15">
        <v>17.268999999999998</v>
      </c>
      <c r="F15">
        <v>5.343</v>
      </c>
      <c r="G15">
        <f>B15/(B15+C15)</f>
        <v>0.76369740738806513</v>
      </c>
      <c r="N15" t="s">
        <v>11</v>
      </c>
      <c r="O15">
        <v>1434509.73</v>
      </c>
      <c r="P15">
        <v>551660</v>
      </c>
    </row>
    <row r="16" spans="1:19">
      <c r="A16" s="2">
        <v>2018</v>
      </c>
      <c r="B16" s="2">
        <v>19.0012431</v>
      </c>
      <c r="C16" s="2">
        <v>5.8500571250000002</v>
      </c>
      <c r="E16">
        <v>19.001000000000001</v>
      </c>
      <c r="F16">
        <v>5.85</v>
      </c>
      <c r="N16" t="s">
        <v>12</v>
      </c>
      <c r="O16">
        <v>3227026.18</v>
      </c>
      <c r="P16">
        <v>3117709</v>
      </c>
    </row>
    <row r="17" spans="1:16">
      <c r="A17" s="2">
        <v>2019</v>
      </c>
      <c r="B17" s="2">
        <v>18.456129499999999</v>
      </c>
      <c r="C17" s="2">
        <v>6.0007502300000004</v>
      </c>
      <c r="E17">
        <v>18.456</v>
      </c>
      <c r="F17">
        <v>6.0010000000000003</v>
      </c>
      <c r="N17" t="s">
        <v>13</v>
      </c>
      <c r="O17">
        <v>198253.79800000001</v>
      </c>
      <c r="P17">
        <v>172764</v>
      </c>
    </row>
    <row r="18" spans="1:16">
      <c r="A18" s="2">
        <v>2020</v>
      </c>
      <c r="B18" s="2">
        <v>16.856928750000002</v>
      </c>
      <c r="C18" s="2">
        <v>4.7551023250000002</v>
      </c>
      <c r="E18">
        <v>16.856999999999999</v>
      </c>
      <c r="F18">
        <v>4.7549999999999999</v>
      </c>
      <c r="N18" t="s">
        <v>14</v>
      </c>
      <c r="O18">
        <v>6000750.2300000004</v>
      </c>
      <c r="P18">
        <v>4755102</v>
      </c>
    </row>
    <row r="20" spans="1:16">
      <c r="A20" t="s">
        <v>15</v>
      </c>
    </row>
    <row r="21" spans="1:16">
      <c r="A21" t="s">
        <v>16</v>
      </c>
    </row>
    <row r="23" spans="1:16">
      <c r="A23" t="s">
        <v>17</v>
      </c>
      <c r="C23">
        <v>2007</v>
      </c>
      <c r="D23">
        <v>2008</v>
      </c>
      <c r="E23">
        <v>2009</v>
      </c>
      <c r="F23">
        <v>2010</v>
      </c>
      <c r="G23">
        <v>2011</v>
      </c>
      <c r="H23">
        <v>2012</v>
      </c>
      <c r="I23">
        <v>2013</v>
      </c>
      <c r="J23">
        <v>2014</v>
      </c>
      <c r="K23">
        <v>2015</v>
      </c>
      <c r="L23">
        <v>2016</v>
      </c>
      <c r="M23">
        <v>2017</v>
      </c>
      <c r="N23">
        <v>2018</v>
      </c>
      <c r="O23">
        <v>2019</v>
      </c>
      <c r="P23">
        <v>2020</v>
      </c>
    </row>
    <row r="24" spans="1:16">
      <c r="A24" t="s">
        <v>10</v>
      </c>
      <c r="C24">
        <v>770835.10210000002</v>
      </c>
      <c r="D24">
        <v>899025.83259999997</v>
      </c>
      <c r="E24">
        <v>701400.05110000004</v>
      </c>
      <c r="F24">
        <v>826845.2121</v>
      </c>
      <c r="G24">
        <v>903720.90879999998</v>
      </c>
      <c r="H24">
        <v>918532.96550000005</v>
      </c>
      <c r="I24">
        <v>941006.72809999995</v>
      </c>
      <c r="J24">
        <v>991387.54330000002</v>
      </c>
      <c r="K24">
        <v>902789.821</v>
      </c>
      <c r="L24">
        <v>865905.01639999996</v>
      </c>
      <c r="M24">
        <v>947574.79169999994</v>
      </c>
      <c r="N24">
        <v>1016598.5060000001</v>
      </c>
    </row>
    <row r="25" spans="1:16">
      <c r="A25" t="s">
        <v>11</v>
      </c>
      <c r="C25">
        <v>883650.30920000002</v>
      </c>
      <c r="D25">
        <v>977942.14890000003</v>
      </c>
      <c r="E25">
        <v>891461.58050000004</v>
      </c>
      <c r="F25">
        <v>959921.74219999998</v>
      </c>
      <c r="G25">
        <v>1073826.173</v>
      </c>
      <c r="H25">
        <v>1111592.44</v>
      </c>
      <c r="I25">
        <v>1198350.702</v>
      </c>
      <c r="J25">
        <v>1253836.845</v>
      </c>
      <c r="K25">
        <v>1213830.642</v>
      </c>
      <c r="L25">
        <v>1239049.2150000001</v>
      </c>
      <c r="M25">
        <v>1339441.1669999999</v>
      </c>
      <c r="N25">
        <v>1436521.203</v>
      </c>
      <c r="O25">
        <v>1467688</v>
      </c>
      <c r="P25">
        <v>548930</v>
      </c>
    </row>
    <row r="26" spans="1:16">
      <c r="A26" t="s">
        <v>12</v>
      </c>
      <c r="C26">
        <v>1747255.513</v>
      </c>
      <c r="D26">
        <v>1950719</v>
      </c>
      <c r="E26">
        <v>1820424</v>
      </c>
      <c r="F26">
        <v>1925838</v>
      </c>
      <c r="G26">
        <v>2203341</v>
      </c>
      <c r="H26">
        <v>2277552</v>
      </c>
      <c r="I26">
        <v>2461720</v>
      </c>
      <c r="J26">
        <v>2706356</v>
      </c>
      <c r="K26">
        <v>2608441</v>
      </c>
      <c r="L26">
        <v>2681923</v>
      </c>
      <c r="M26">
        <v>2881999</v>
      </c>
      <c r="N26">
        <v>3105576</v>
      </c>
    </row>
    <row r="27" spans="1:16">
      <c r="A27" t="s">
        <v>13</v>
      </c>
      <c r="C27">
        <v>113527.35619999999</v>
      </c>
      <c r="D27">
        <v>128246</v>
      </c>
      <c r="E27">
        <v>118288</v>
      </c>
      <c r="F27">
        <v>137495</v>
      </c>
      <c r="G27">
        <v>153058</v>
      </c>
      <c r="H27">
        <v>154368</v>
      </c>
      <c r="I27">
        <v>163608</v>
      </c>
      <c r="J27">
        <v>168989</v>
      </c>
      <c r="K27">
        <v>165509</v>
      </c>
      <c r="L27">
        <v>174618</v>
      </c>
      <c r="M27">
        <v>188692</v>
      </c>
      <c r="N27">
        <v>210975</v>
      </c>
    </row>
    <row r="28" spans="1:16">
      <c r="A28" t="s">
        <v>18</v>
      </c>
      <c r="C28">
        <v>3515268.28</v>
      </c>
      <c r="D28">
        <v>3955932.3629999999</v>
      </c>
      <c r="E28">
        <v>3531573.1460000002</v>
      </c>
      <c r="F28">
        <v>3850100.7420000001</v>
      </c>
      <c r="G28">
        <v>4333946.8720000004</v>
      </c>
      <c r="H28">
        <v>4462045.7649999997</v>
      </c>
      <c r="I28">
        <v>4764685.9450000003</v>
      </c>
      <c r="J28">
        <v>5120569.4390000002</v>
      </c>
      <c r="K28">
        <v>4890570.0420000004</v>
      </c>
      <c r="L28">
        <v>4961495.5659999996</v>
      </c>
      <c r="M28">
        <v>5357707.0279999999</v>
      </c>
      <c r="N28">
        <v>5769670.8420000002</v>
      </c>
    </row>
    <row r="30" spans="1:16">
      <c r="A30" t="s">
        <v>19</v>
      </c>
    </row>
    <row r="31" spans="1:16">
      <c r="A31" t="s">
        <v>20</v>
      </c>
    </row>
    <row r="33" spans="1:20" ht="15.75">
      <c r="T33" s="6" t="s">
        <v>29</v>
      </c>
    </row>
    <row r="35" spans="1:20">
      <c r="B35">
        <v>2016</v>
      </c>
      <c r="C35">
        <v>2017</v>
      </c>
      <c r="D35">
        <v>2018</v>
      </c>
      <c r="E35">
        <v>2019</v>
      </c>
      <c r="F35">
        <v>2020</v>
      </c>
    </row>
    <row r="36" spans="1:20">
      <c r="A36" t="s">
        <v>21</v>
      </c>
      <c r="B36">
        <v>1233032</v>
      </c>
      <c r="C36">
        <v>1328916</v>
      </c>
      <c r="D36">
        <v>1434199</v>
      </c>
      <c r="E36">
        <v>1467688</v>
      </c>
      <c r="F36">
        <v>548930</v>
      </c>
    </row>
    <row r="37" spans="1:20">
      <c r="A37" t="s">
        <v>22</v>
      </c>
      <c r="B37">
        <v>1211603</v>
      </c>
      <c r="C37">
        <v>1297870</v>
      </c>
      <c r="D37">
        <v>1390982</v>
      </c>
      <c r="E37">
        <v>1401331</v>
      </c>
      <c r="F37">
        <v>554389</v>
      </c>
    </row>
    <row r="38" spans="1:20">
      <c r="B38">
        <v>1222317.4350000001</v>
      </c>
      <c r="C38">
        <v>1313393.1100000001</v>
      </c>
      <c r="D38">
        <v>1412590.15</v>
      </c>
      <c r="E38">
        <v>1434509.73</v>
      </c>
      <c r="F38">
        <v>551659.83200000005</v>
      </c>
    </row>
    <row r="39" spans="1:20">
      <c r="A39" t="s">
        <v>21</v>
      </c>
      <c r="B39" s="1">
        <v>1233</v>
      </c>
      <c r="C39" s="1">
        <v>1329</v>
      </c>
      <c r="D39" s="1">
        <v>1434</v>
      </c>
      <c r="E39" s="1">
        <v>1468</v>
      </c>
      <c r="F39">
        <v>549</v>
      </c>
    </row>
    <row r="40" spans="1:20">
      <c r="A40" t="s">
        <v>22</v>
      </c>
      <c r="B40" s="1">
        <v>1212</v>
      </c>
      <c r="C40" s="1">
        <v>1298</v>
      </c>
      <c r="D40" s="1">
        <v>1391</v>
      </c>
      <c r="E40" s="1">
        <v>1401</v>
      </c>
      <c r="F40">
        <v>554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commerce mondial de services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2022-01-02T09:40:02Z</dcterms:created>
  <dcterms:modified xsi:type="dcterms:W3CDTF">2022-01-03T13:18:16Z</dcterms:modified>
</cp:coreProperties>
</file>